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RF-Rechner\"/>
    </mc:Choice>
  </mc:AlternateContent>
  <xr:revisionPtr revIDLastSave="0" documentId="8_{1AFA93C6-23E2-4AD1-BD58-1EFA32B1B427}" xr6:coauthVersionLast="46" xr6:coauthVersionMax="46" xr10:uidLastSave="{00000000-0000-0000-0000-000000000000}"/>
  <bookViews>
    <workbookView xWindow="-120" yWindow="-120" windowWidth="29040" windowHeight="15840" xr2:uid="{2352345C-B9C8-4420-8D12-8BCCAA45A7C5}"/>
  </bookViews>
  <sheets>
    <sheet name="B.A.R.F. Rechner" sheetId="1" r:id="rId1"/>
    <sheet name="TABELLE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E5" i="5"/>
  <c r="C31" i="1" s="1"/>
  <c r="E31" i="1" s="1"/>
  <c r="C15" i="1" l="1"/>
  <c r="C23" i="1" s="1"/>
  <c r="C25" i="1" s="1"/>
  <c r="C33" i="1"/>
  <c r="E39" i="1"/>
  <c r="E33" i="1"/>
  <c r="C39" i="1"/>
  <c r="D31" i="1"/>
  <c r="D15" i="1" l="1"/>
  <c r="D17" i="1" s="1"/>
  <c r="C24" i="1"/>
  <c r="E24" i="1" s="1"/>
  <c r="E15" i="1"/>
  <c r="E17" i="1" s="1"/>
  <c r="E18" i="1" s="1"/>
  <c r="C17" i="1"/>
  <c r="C34" i="1"/>
  <c r="B43" i="1"/>
  <c r="C37" i="1"/>
  <c r="C36" i="1"/>
  <c r="C35" i="1"/>
  <c r="C20" i="1"/>
  <c r="C19" i="1"/>
  <c r="E36" i="1"/>
  <c r="E34" i="1"/>
  <c r="E37" i="1"/>
  <c r="E35" i="1"/>
  <c r="C41" i="1"/>
  <c r="C42" i="1"/>
  <c r="C40" i="1"/>
  <c r="E41" i="1"/>
  <c r="E42" i="1"/>
  <c r="E40" i="1"/>
  <c r="D39" i="1"/>
  <c r="D33" i="1"/>
  <c r="D25" i="1"/>
  <c r="E25" i="1"/>
  <c r="D23" i="1" l="1"/>
  <c r="E20" i="1"/>
  <c r="D24" i="1"/>
  <c r="C21" i="1"/>
  <c r="E19" i="1"/>
  <c r="C18" i="1"/>
  <c r="E21" i="1"/>
  <c r="E23" i="1"/>
  <c r="D18" i="1"/>
  <c r="D21" i="1"/>
  <c r="D19" i="1"/>
  <c r="D20" i="1"/>
  <c r="D36" i="1"/>
  <c r="D34" i="1"/>
  <c r="D37" i="1"/>
  <c r="D35" i="1"/>
  <c r="D41" i="1"/>
  <c r="D42" i="1"/>
  <c r="D40" i="1"/>
</calcChain>
</file>

<file path=xl/sharedStrings.xml><?xml version="1.0" encoding="utf-8"?>
<sst xmlns="http://schemas.openxmlformats.org/spreadsheetml/2006/main" count="56" uniqueCount="34">
  <si>
    <t>Name des Hundes</t>
  </si>
  <si>
    <t>King</t>
  </si>
  <si>
    <t>Aktivität</t>
  </si>
  <si>
    <t>Gewicht kg</t>
  </si>
  <si>
    <t>berechnen</t>
  </si>
  <si>
    <t>ohne Getreide</t>
  </si>
  <si>
    <t>Zeitraum</t>
  </si>
  <si>
    <t>Tagesportion</t>
  </si>
  <si>
    <t>Wochenportion</t>
  </si>
  <si>
    <t>Monatsportion</t>
  </si>
  <si>
    <t>Gesamt tierisch</t>
  </si>
  <si>
    <t>Muskelfleisch:</t>
  </si>
  <si>
    <t>Pansen:</t>
  </si>
  <si>
    <t>Innerreien:</t>
  </si>
  <si>
    <t>Knochen/Knorpel/RFK:</t>
  </si>
  <si>
    <t>Gesamt pflanzlich</t>
  </si>
  <si>
    <t>Obst:</t>
  </si>
  <si>
    <t>Gemüse:</t>
  </si>
  <si>
    <t>mit Getreide</t>
  </si>
  <si>
    <t>Getreide:</t>
  </si>
  <si>
    <t>Bei dieser Tabelle handelt es sich um Durchschnittwerte. Die Angaben sollen Ihnen als Orientierungshilfe dienen. Im Einzelfall kann Ihr Hunde einen höheren oder geringeren Bedarf als Futtermenge haben.</t>
  </si>
  <si>
    <t>TOTAL Futtermenge  / Gramm</t>
  </si>
  <si>
    <t>Daten zur Berechnung</t>
  </si>
  <si>
    <t>Umwandeln</t>
  </si>
  <si>
    <t>Normal</t>
  </si>
  <si>
    <t>Aktiv</t>
  </si>
  <si>
    <t>Sehr aktiv</t>
  </si>
  <si>
    <t>Leistung</t>
  </si>
  <si>
    <t>wenig aktiv</t>
  </si>
  <si>
    <t xml:space="preserve"> </t>
  </si>
  <si>
    <t xml:space="preserve">   &lt; hier anklicken</t>
  </si>
  <si>
    <t xml:space="preserve">   &lt; Gewicht eingeben</t>
  </si>
  <si>
    <t xml:space="preserve">   &lt; hier eingeben</t>
  </si>
  <si>
    <t>Ihr persönlicher B.A.R.F. Rechner      Futtermenge für Hunde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</si>
</sst>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2" borderId="0" xfId="0" applyFont="1" applyFill="1"/>
    <xf numFmtId="0" fontId="1" fillId="4" borderId="0" xfId="0" applyFont="1" applyFill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3" borderId="5" xfId="0" applyFont="1" applyFill="1" applyBorder="1" applyAlignment="1"/>
    <xf numFmtId="0" fontId="0" fillId="3" borderId="2" xfId="0" applyFill="1" applyBorder="1" applyAlignment="1"/>
    <xf numFmtId="0" fontId="0" fillId="3" borderId="6" xfId="0" applyFill="1" applyBorder="1" applyAlignment="1"/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futternapf.ch/sho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0</xdr:rowOff>
    </xdr:from>
    <xdr:to>
      <xdr:col>5</xdr:col>
      <xdr:colOff>9525</xdr:colOff>
      <xdr:row>0</xdr:row>
      <xdr:rowOff>1428750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F88F7D-713E-4787-950D-09A6E39CC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0"/>
          <a:ext cx="6000751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8AE92-48C2-4990-8EA9-9614EAF1781E}">
  <dimension ref="B1:E44"/>
  <sheetViews>
    <sheetView showGridLines="0" showRowColHeaders="0" tabSelected="1" zoomScaleNormal="100" zoomScaleSheetLayoutView="100" workbookViewId="0">
      <selection activeCell="C7" sqref="C7"/>
    </sheetView>
  </sheetViews>
  <sheetFormatPr baseColWidth="10" defaultRowHeight="15" x14ac:dyDescent="0.25"/>
  <cols>
    <col min="2" max="2" width="40.28515625" customWidth="1"/>
    <col min="3" max="5" width="16.7109375" customWidth="1"/>
  </cols>
  <sheetData>
    <row r="1" spans="2:5" ht="122.25" customHeight="1" x14ac:dyDescent="0.25"/>
    <row r="2" spans="2:5" ht="22.5" x14ac:dyDescent="0.45">
      <c r="B2" s="33" t="s">
        <v>33</v>
      </c>
      <c r="C2" s="33"/>
      <c r="D2" s="33"/>
      <c r="E2" s="33"/>
    </row>
    <row r="3" spans="2:5" x14ac:dyDescent="0.25">
      <c r="B3" s="34" t="s">
        <v>20</v>
      </c>
      <c r="C3" s="35"/>
      <c r="D3" s="35"/>
      <c r="E3" s="35"/>
    </row>
    <row r="4" spans="2:5" x14ac:dyDescent="0.25">
      <c r="B4" s="35"/>
      <c r="C4" s="35"/>
      <c r="D4" s="35"/>
      <c r="E4" s="35"/>
    </row>
    <row r="5" spans="2:5" ht="25.5" customHeight="1" x14ac:dyDescent="0.25">
      <c r="B5" s="35"/>
      <c r="C5" s="35"/>
      <c r="D5" s="35"/>
      <c r="E5" s="35"/>
    </row>
    <row r="6" spans="2:5" ht="15.75" thickBot="1" x14ac:dyDescent="0.3"/>
    <row r="7" spans="2:5" ht="17.25" thickTop="1" thickBot="1" x14ac:dyDescent="0.3">
      <c r="B7" s="1" t="s">
        <v>0</v>
      </c>
      <c r="C7" s="26" t="s">
        <v>1</v>
      </c>
      <c r="D7" s="21" t="s">
        <v>32</v>
      </c>
      <c r="E7" s="10"/>
    </row>
    <row r="8" spans="2:5" ht="17.25" thickTop="1" thickBot="1" x14ac:dyDescent="0.3">
      <c r="B8" s="1"/>
      <c r="C8" s="2"/>
      <c r="D8" s="22"/>
      <c r="E8" s="3"/>
    </row>
    <row r="9" spans="2:5" ht="18.75" thickTop="1" x14ac:dyDescent="0.25">
      <c r="B9" s="1" t="s">
        <v>2</v>
      </c>
      <c r="C9" s="23" t="s">
        <v>28</v>
      </c>
      <c r="D9" s="21" t="s">
        <v>30</v>
      </c>
      <c r="E9" s="10"/>
    </row>
    <row r="10" spans="2:5" ht="18" x14ac:dyDescent="0.25">
      <c r="B10" s="1" t="s">
        <v>3</v>
      </c>
      <c r="C10" s="24">
        <v>15</v>
      </c>
      <c r="D10" s="21" t="s">
        <v>31</v>
      </c>
      <c r="E10" s="10"/>
    </row>
    <row r="11" spans="2:5" ht="18.75" thickBot="1" x14ac:dyDescent="0.3">
      <c r="B11" s="1"/>
      <c r="C11" s="25" t="s">
        <v>4</v>
      </c>
      <c r="D11" s="3"/>
      <c r="E11" s="3"/>
    </row>
    <row r="12" spans="2:5" ht="17.25" thickTop="1" thickBot="1" x14ac:dyDescent="0.3">
      <c r="B12" s="1"/>
      <c r="C12" s="11"/>
      <c r="D12" s="3"/>
      <c r="E12" s="3"/>
    </row>
    <row r="13" spans="2:5" ht="20.25" x14ac:dyDescent="0.3">
      <c r="B13" s="39" t="s">
        <v>5</v>
      </c>
      <c r="C13" s="40"/>
      <c r="D13" s="40"/>
      <c r="E13" s="41"/>
    </row>
    <row r="14" spans="2:5" ht="15.75" x14ac:dyDescent="0.25">
      <c r="B14" s="12" t="s">
        <v>6</v>
      </c>
      <c r="C14" s="5" t="s">
        <v>7</v>
      </c>
      <c r="D14" s="5" t="s">
        <v>8</v>
      </c>
      <c r="E14" s="13" t="s">
        <v>9</v>
      </c>
    </row>
    <row r="15" spans="2:5" ht="15.75" x14ac:dyDescent="0.25">
      <c r="B15" s="12" t="s">
        <v>21</v>
      </c>
      <c r="C15" s="6">
        <f>((C10/100)*TABELLE!E5)*1000</f>
        <v>224.99999999999997</v>
      </c>
      <c r="D15" s="6">
        <f>C15*7</f>
        <v>1574.9999999999998</v>
      </c>
      <c r="E15" s="14">
        <f>C15*30</f>
        <v>6749.9999999999991</v>
      </c>
    </row>
    <row r="16" spans="2:5" ht="7.5" customHeight="1" x14ac:dyDescent="0.25">
      <c r="B16" s="36"/>
      <c r="C16" s="37"/>
      <c r="D16" s="37"/>
      <c r="E16" s="38"/>
    </row>
    <row r="17" spans="2:5" ht="15.75" x14ac:dyDescent="0.25">
      <c r="B17" s="12" t="s">
        <v>10</v>
      </c>
      <c r="C17" s="6">
        <f>C15*0.8</f>
        <v>180</v>
      </c>
      <c r="D17" s="6">
        <f>D15*0.8</f>
        <v>1260</v>
      </c>
      <c r="E17" s="14">
        <f>E15*0.8</f>
        <v>5400</v>
      </c>
    </row>
    <row r="18" spans="2:5" ht="15.75" x14ac:dyDescent="0.25">
      <c r="B18" s="16" t="s">
        <v>11</v>
      </c>
      <c r="C18" s="7">
        <f>C17*0.5</f>
        <v>90</v>
      </c>
      <c r="D18" s="7">
        <f>D17*0.5</f>
        <v>630</v>
      </c>
      <c r="E18" s="15">
        <f>E17*0.5</f>
        <v>2700</v>
      </c>
    </row>
    <row r="19" spans="2:5" ht="15.75" x14ac:dyDescent="0.25">
      <c r="B19" s="16" t="s">
        <v>12</v>
      </c>
      <c r="C19" s="7">
        <f>C17*0.2</f>
        <v>36</v>
      </c>
      <c r="D19" s="7">
        <f>D17*0.2</f>
        <v>252</v>
      </c>
      <c r="E19" s="15">
        <f>E17*0.2</f>
        <v>1080</v>
      </c>
    </row>
    <row r="20" spans="2:5" ht="15.75" x14ac:dyDescent="0.25">
      <c r="B20" s="16" t="s">
        <v>13</v>
      </c>
      <c r="C20" s="7">
        <f>C17*0.15</f>
        <v>27</v>
      </c>
      <c r="D20" s="7">
        <f>D17*0.15</f>
        <v>189</v>
      </c>
      <c r="E20" s="15">
        <f>E17*0.15</f>
        <v>810</v>
      </c>
    </row>
    <row r="21" spans="2:5" ht="15.75" x14ac:dyDescent="0.25">
      <c r="B21" s="16" t="s">
        <v>14</v>
      </c>
      <c r="C21" s="7">
        <f>C17*0.15</f>
        <v>27</v>
      </c>
      <c r="D21" s="7">
        <f>D17*0.15</f>
        <v>189</v>
      </c>
      <c r="E21" s="15">
        <f>E17*0.15</f>
        <v>810</v>
      </c>
    </row>
    <row r="22" spans="2:5" ht="15.75" x14ac:dyDescent="0.25">
      <c r="B22" s="17"/>
      <c r="C22" s="8"/>
      <c r="D22" s="8"/>
      <c r="E22" s="18"/>
    </row>
    <row r="23" spans="2:5" ht="15.75" x14ac:dyDescent="0.25">
      <c r="B23" s="12" t="s">
        <v>15</v>
      </c>
      <c r="C23" s="6">
        <f>C15*0.2</f>
        <v>45</v>
      </c>
      <c r="D23" s="6">
        <f>D15*0.2</f>
        <v>315</v>
      </c>
      <c r="E23" s="14">
        <f>E15*0.2</f>
        <v>1350</v>
      </c>
    </row>
    <row r="24" spans="2:5" ht="15.75" x14ac:dyDescent="0.25">
      <c r="B24" s="16" t="s">
        <v>16</v>
      </c>
      <c r="C24" s="7">
        <f>C23*0.7</f>
        <v>31.499999999999996</v>
      </c>
      <c r="D24" s="7">
        <f>C24*7</f>
        <v>220.49999999999997</v>
      </c>
      <c r="E24" s="15">
        <f>C24*30</f>
        <v>944.99999999999989</v>
      </c>
    </row>
    <row r="25" spans="2:5" ht="15.75" x14ac:dyDescent="0.25">
      <c r="B25" s="16" t="s">
        <v>17</v>
      </c>
      <c r="C25" s="7">
        <f>C23*0.3</f>
        <v>13.5</v>
      </c>
      <c r="D25" s="7">
        <f>C25*7</f>
        <v>94.5</v>
      </c>
      <c r="E25" s="15">
        <f>C25*30</f>
        <v>405</v>
      </c>
    </row>
    <row r="26" spans="2:5" x14ac:dyDescent="0.25">
      <c r="B26" s="27" t="str">
        <f>"Im Futternapf von "&amp;(C7)&amp;  " befindet sich ein tierischen Anteil von  "&amp;(C17)&amp;" Gramm und ein pflanzlichen Anteil von "&amp;(C23)&amp;" Gramm."</f>
        <v>Im Futternapf von King befindet sich ein tierischen Anteil von  180 Gramm und ein pflanzlichen Anteil von 45 Gramm.</v>
      </c>
      <c r="C26" s="42"/>
      <c r="D26" s="42"/>
      <c r="E26" s="43"/>
    </row>
    <row r="27" spans="2:5" ht="22.5" customHeight="1" thickBot="1" x14ac:dyDescent="0.3">
      <c r="B27" s="44"/>
      <c r="C27" s="45"/>
      <c r="D27" s="45"/>
      <c r="E27" s="46"/>
    </row>
    <row r="28" spans="2:5" ht="16.5" thickBot="1" x14ac:dyDescent="0.3">
      <c r="B28" s="1"/>
      <c r="C28" s="3"/>
      <c r="D28" s="3"/>
      <c r="E28" s="3"/>
    </row>
    <row r="29" spans="2:5" ht="20.25" x14ac:dyDescent="0.3">
      <c r="B29" s="39" t="s">
        <v>18</v>
      </c>
      <c r="C29" s="40"/>
      <c r="D29" s="40"/>
      <c r="E29" s="41"/>
    </row>
    <row r="30" spans="2:5" ht="15.75" x14ac:dyDescent="0.25">
      <c r="B30" s="12" t="s">
        <v>6</v>
      </c>
      <c r="C30" s="5" t="s">
        <v>7</v>
      </c>
      <c r="D30" s="5" t="s">
        <v>8</v>
      </c>
      <c r="E30" s="13" t="s">
        <v>9</v>
      </c>
    </row>
    <row r="31" spans="2:5" ht="15.75" x14ac:dyDescent="0.25">
      <c r="B31" s="12" t="s">
        <v>21</v>
      </c>
      <c r="C31" s="5">
        <f>((C10/100)*TABELLE!E5)*1000</f>
        <v>224.99999999999997</v>
      </c>
      <c r="D31" s="5">
        <f>C31*7</f>
        <v>1574.9999999999998</v>
      </c>
      <c r="E31" s="13">
        <f>C31*30</f>
        <v>6749.9999999999991</v>
      </c>
    </row>
    <row r="32" spans="2:5" ht="7.5" customHeight="1" x14ac:dyDescent="0.25">
      <c r="B32" s="36"/>
      <c r="C32" s="37"/>
      <c r="D32" s="37"/>
      <c r="E32" s="38"/>
    </row>
    <row r="33" spans="2:5" ht="15.75" x14ac:dyDescent="0.25">
      <c r="B33" s="12" t="s">
        <v>10</v>
      </c>
      <c r="C33" s="5">
        <f>C31*0.7</f>
        <v>157.49999999999997</v>
      </c>
      <c r="D33" s="5">
        <f>D31*0.7</f>
        <v>1102.4999999999998</v>
      </c>
      <c r="E33" s="13">
        <f>E31*0.7</f>
        <v>4724.9999999999991</v>
      </c>
    </row>
    <row r="34" spans="2:5" ht="15.75" x14ac:dyDescent="0.25">
      <c r="B34" s="16" t="s">
        <v>11</v>
      </c>
      <c r="C34" s="4">
        <f>C33*0.5</f>
        <v>78.749999999999986</v>
      </c>
      <c r="D34" s="4">
        <f>D33*0.5</f>
        <v>551.24999999999989</v>
      </c>
      <c r="E34" s="19">
        <f>E33*0.5</f>
        <v>2362.4999999999995</v>
      </c>
    </row>
    <row r="35" spans="2:5" ht="15.75" x14ac:dyDescent="0.25">
      <c r="B35" s="16" t="s">
        <v>12</v>
      </c>
      <c r="C35" s="4">
        <f>C33*0.2</f>
        <v>31.499999999999996</v>
      </c>
      <c r="D35" s="4">
        <f>D33*0.2</f>
        <v>220.49999999999997</v>
      </c>
      <c r="E35" s="19">
        <f>E33*0.2</f>
        <v>944.99999999999989</v>
      </c>
    </row>
    <row r="36" spans="2:5" ht="15.75" x14ac:dyDescent="0.25">
      <c r="B36" s="16" t="s">
        <v>13</v>
      </c>
      <c r="C36" s="4">
        <f>C33*0.15</f>
        <v>23.624999999999996</v>
      </c>
      <c r="D36" s="4">
        <f>D33*0.15</f>
        <v>165.37499999999997</v>
      </c>
      <c r="E36" s="19">
        <f>E33*0.15</f>
        <v>708.74999999999989</v>
      </c>
    </row>
    <row r="37" spans="2:5" ht="15.75" x14ac:dyDescent="0.25">
      <c r="B37" s="16" t="s">
        <v>14</v>
      </c>
      <c r="C37" s="4">
        <f>C33*0.15</f>
        <v>23.624999999999996</v>
      </c>
      <c r="D37" s="4">
        <f>D33*0.15</f>
        <v>165.37499999999997</v>
      </c>
      <c r="E37" s="19">
        <f>E33*0.15</f>
        <v>708.74999999999989</v>
      </c>
    </row>
    <row r="38" spans="2:5" ht="15.75" x14ac:dyDescent="0.25">
      <c r="B38" s="17"/>
      <c r="C38" s="9"/>
      <c r="D38" s="9"/>
      <c r="E38" s="20"/>
    </row>
    <row r="39" spans="2:5" ht="15.75" x14ac:dyDescent="0.25">
      <c r="B39" s="12" t="s">
        <v>15</v>
      </c>
      <c r="C39" s="5">
        <f>C31*0.3</f>
        <v>67.499999999999986</v>
      </c>
      <c r="D39" s="5">
        <f>D31*0.3</f>
        <v>472.49999999999989</v>
      </c>
      <c r="E39" s="13">
        <f>E31*0.3</f>
        <v>2024.9999999999995</v>
      </c>
    </row>
    <row r="40" spans="2:5" ht="15.75" x14ac:dyDescent="0.25">
      <c r="B40" s="16" t="s">
        <v>16</v>
      </c>
      <c r="C40" s="4">
        <f>C39*0.35</f>
        <v>23.624999999999993</v>
      </c>
      <c r="D40" s="4">
        <f>D39*0.35</f>
        <v>165.37499999999994</v>
      </c>
      <c r="E40" s="19">
        <f>E39*0.35</f>
        <v>708.74999999999977</v>
      </c>
    </row>
    <row r="41" spans="2:5" ht="15.75" x14ac:dyDescent="0.25">
      <c r="B41" s="16" t="s">
        <v>17</v>
      </c>
      <c r="C41" s="4">
        <f>C39*0.15</f>
        <v>10.124999999999998</v>
      </c>
      <c r="D41" s="4">
        <f>D39*0.15</f>
        <v>70.874999999999986</v>
      </c>
      <c r="E41" s="19">
        <f>E39*0.15</f>
        <v>303.74999999999994</v>
      </c>
    </row>
    <row r="42" spans="2:5" ht="15.75" x14ac:dyDescent="0.25">
      <c r="B42" s="16" t="s">
        <v>19</v>
      </c>
      <c r="C42" s="4">
        <f>C39*0.5</f>
        <v>33.749999999999993</v>
      </c>
      <c r="D42" s="4">
        <f>D39*0.5</f>
        <v>236.24999999999994</v>
      </c>
      <c r="E42" s="19">
        <f>E39*0.5</f>
        <v>1012.4999999999998</v>
      </c>
    </row>
    <row r="43" spans="2:5" x14ac:dyDescent="0.25">
      <c r="B43" s="27" t="str">
        <f>"Im Futternapf von "&amp;(C7)&amp;" befindet sich ein tierischen Anteil von  "&amp;(C33)&amp;" Gramm und ein pflanzlichen Anteil von "&amp;(C39)&amp;" Gramm."</f>
        <v>Im Futternapf von King befindet sich ein tierischen Anteil von  157.5 Gramm und ein pflanzlichen Anteil von 67.5 Gramm.</v>
      </c>
      <c r="C43" s="28"/>
      <c r="D43" s="28"/>
      <c r="E43" s="29"/>
    </row>
    <row r="44" spans="2:5" ht="26.25" customHeight="1" thickBot="1" x14ac:dyDescent="0.3">
      <c r="B44" s="30"/>
      <c r="C44" s="31"/>
      <c r="D44" s="31"/>
      <c r="E44" s="32"/>
    </row>
  </sheetData>
  <sheetProtection algorithmName="SHA-512" hashValue="c8P2nq/TpIym/F6lOw37GBzMdjp6QLujIZK9lHIREdo3eJVPoU5q1gnxP8CHqj4zlzK8Dg/qOmvro1v5XX6IhA==" saltValue="Hgte1QsDTuoKJbQQQUgcVw==" spinCount="100000" sheet="1" objects="1" scenarios="1" selectLockedCells="1"/>
  <mergeCells count="8">
    <mergeCell ref="B43:E44"/>
    <mergeCell ref="B2:E2"/>
    <mergeCell ref="B3:E5"/>
    <mergeCell ref="B16:E16"/>
    <mergeCell ref="B32:E32"/>
    <mergeCell ref="B13:E13"/>
    <mergeCell ref="B29:E29"/>
    <mergeCell ref="B26:E27"/>
  </mergeCells>
  <printOptions headings="1" gridLines="1"/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E7D113-881E-49B2-8631-7F092B769BA7}">
          <x14:formula1>
            <xm:f>TABELLE!$B$5:$B$9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8C7D-17DA-415F-B666-9013B7DFF0DD}">
  <dimension ref="A1:E9"/>
  <sheetViews>
    <sheetView workbookViewId="0">
      <selection activeCell="E5" sqref="E5"/>
    </sheetView>
  </sheetViews>
  <sheetFormatPr baseColWidth="10" defaultRowHeight="15" x14ac:dyDescent="0.25"/>
  <sheetData>
    <row r="1" spans="1:5" x14ac:dyDescent="0.25">
      <c r="A1" t="s">
        <v>22</v>
      </c>
    </row>
    <row r="3" spans="1:5" x14ac:dyDescent="0.25">
      <c r="A3" t="s">
        <v>29</v>
      </c>
      <c r="D3" t="s">
        <v>23</v>
      </c>
    </row>
    <row r="4" spans="1:5" x14ac:dyDescent="0.25">
      <c r="A4" t="s">
        <v>29</v>
      </c>
      <c r="B4" t="s">
        <v>2</v>
      </c>
      <c r="D4" t="s">
        <v>29</v>
      </c>
      <c r="E4" t="s">
        <v>29</v>
      </c>
    </row>
    <row r="5" spans="1:5" x14ac:dyDescent="0.25">
      <c r="A5" t="s">
        <v>29</v>
      </c>
      <c r="B5" t="s">
        <v>28</v>
      </c>
      <c r="D5" t="s">
        <v>2</v>
      </c>
      <c r="E5">
        <f>IF('B.A.R.F. Rechner'!C9="wenig aktiv",1.5,IF('B.A.R.F. Rechner'!C9="Normal",2,IF('B.A.R.F. Rechner'!C9="Aktiv",2.5,IF('B.A.R.F. Rechner'!C9="Sehr Aktiv",3,IF('B.A.R.F. Rechner'!C9="Leistung",3.5,0)))))</f>
        <v>1.5</v>
      </c>
    </row>
    <row r="6" spans="1:5" x14ac:dyDescent="0.25">
      <c r="A6" t="s">
        <v>29</v>
      </c>
      <c r="B6" t="s">
        <v>24</v>
      </c>
    </row>
    <row r="7" spans="1:5" x14ac:dyDescent="0.25">
      <c r="A7" t="s">
        <v>29</v>
      </c>
      <c r="B7" t="s">
        <v>25</v>
      </c>
    </row>
    <row r="8" spans="1:5" x14ac:dyDescent="0.25">
      <c r="B8" t="s">
        <v>26</v>
      </c>
    </row>
    <row r="9" spans="1:5" x14ac:dyDescent="0.25">
      <c r="B9" t="s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B.A.R.F. Rechner</vt:lpstr>
      <vt:lpstr>TABELLE</vt:lpstr>
    </vt:vector>
  </TitlesOfParts>
  <Manager/>
  <Company>Futternapf.ch</Company>
  <LinksUpToDate>false</LinksUpToDate>
  <SharedDoc>false</SharedDoc>
  <HyperlinkBase>www.futternapf.ch/shop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B.A.R.F. Rechner</dc:title>
  <dc:subject>B.A.R.F.</dc:subject>
  <dc:creator>Meiner;dogcat</dc:creator>
  <cp:lastModifiedBy>Meiner</cp:lastModifiedBy>
  <dcterms:created xsi:type="dcterms:W3CDTF">2021-03-28T06:18:54Z</dcterms:created>
  <dcterms:modified xsi:type="dcterms:W3CDTF">2021-03-28T13:23:04Z</dcterms:modified>
  <cp:category>Hundenahrung</cp:category>
</cp:coreProperties>
</file>